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jelena.zaitseva\Documents\ETI tenh\"/>
    </mc:Choice>
  </mc:AlternateContent>
  <xr:revisionPtr revIDLastSave="0" documentId="13_ncr:1_{82E379E8-63D6-4F52-A967-3326EB7CC465}" xr6:coauthVersionLast="47" xr6:coauthVersionMax="47" xr10:uidLastSave="{00000000-0000-0000-0000-000000000000}"/>
  <bookViews>
    <workbookView xWindow="-109" yWindow="-109" windowWidth="26301" windowHeight="15800" xr2:uid="{00000000-000D-0000-FFFF-FFFF00000000}"/>
  </bookViews>
  <sheets>
    <sheet name="Tbl 2.Varustuskindluse indik. " sheetId="1" r:id="rId1"/>
  </sheets>
  <definedNames>
    <definedName name="_xlnm._FilterDatabase" localSheetId="0" hidden="1">'Tbl 2.Varustuskindluse indik. '!$A$1:$G$10</definedName>
    <definedName name="_xlnm.Print_Area" localSheetId="0">'Tbl 2.Varustuskindluse indik. 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22" i="1" l="1"/>
  <c r="D21" i="1"/>
  <c r="D20" i="1"/>
  <c r="D17" i="1"/>
  <c r="G10" i="1"/>
  <c r="I9" i="1"/>
  <c r="G8" i="1"/>
  <c r="I8" i="1" s="1"/>
  <c r="I6" i="1"/>
  <c r="I5" i="1"/>
</calcChain>
</file>

<file path=xl/sharedStrings.xml><?xml version="1.0" encoding="utf-8"?>
<sst xmlns="http://schemas.openxmlformats.org/spreadsheetml/2006/main" count="102" uniqueCount="70">
  <si>
    <t>Tabel 2</t>
  </si>
  <si>
    <t xml:space="preserve">Varustuskindluse ja pingekvaliteedi indikaatorid </t>
  </si>
  <si>
    <t>1.</t>
  </si>
  <si>
    <t>Katkestused</t>
  </si>
  <si>
    <t>Maksimaalne aeg</t>
  </si>
  <si>
    <t>Ühik</t>
  </si>
  <si>
    <t>Põhivõrk</t>
  </si>
  <si>
    <t>Jaotusvõrk</t>
  </si>
  <si>
    <t>Kokku</t>
  </si>
  <si>
    <t>mitte-vastavuses VKN-le</t>
  </si>
  <si>
    <t>vastavuses VKN-le</t>
  </si>
  <si>
    <t>1.aprill-30.sept</t>
  </si>
  <si>
    <t>1.okt - 31.märts</t>
  </si>
  <si>
    <t>1.1</t>
  </si>
  <si>
    <t>Vääramatust jõust (nt loodusõnnetus) põhjustatud rikkeliste katkestuste arv VKN § 4 (3)</t>
  </si>
  <si>
    <t>3 päeva alates sündmuse lõppemisest</t>
  </si>
  <si>
    <t>tk</t>
  </si>
  <si>
    <t>1.2</t>
  </si>
  <si>
    <t>Riketest põhjustatud katkestuste arv VKN § 4 (4;5) (va punktis 1.1 nimetatud katkestused)</t>
  </si>
  <si>
    <t>2 tundi, kui toide kahe või enama 110kV trafo või liini kaudu</t>
  </si>
  <si>
    <t>12 tundi</t>
  </si>
  <si>
    <t>16 tundi</t>
  </si>
  <si>
    <t>120 tunni jooksul (kui toide tagatud ühe 110 kV trafo või liini kaudu)</t>
  </si>
  <si>
    <t>1.3</t>
  </si>
  <si>
    <r>
      <t>Tarbimiskohtade arv, kus aastane summaarne riketest põhjustatud katkestuste kestus ületas normi VKN § 4 (6, 6</t>
    </r>
    <r>
      <rPr>
        <vertAlign val="superscript"/>
        <sz val="10"/>
        <rFont val="Arial"/>
        <family val="2"/>
        <charset val="186"/>
      </rPr>
      <t>1</t>
    </r>
    <r>
      <rPr>
        <sz val="10"/>
        <rFont val="Arial"/>
        <family val="2"/>
      </rPr>
      <t xml:space="preserve"> )</t>
    </r>
  </si>
  <si>
    <t>1.4</t>
  </si>
  <si>
    <t>Plaaniliste katkestuste arv  VKN § 4 (7)</t>
  </si>
  <si>
    <t>kuni 10 tundi ajavahemikus 1. aprillist kuni 30. septembrini ja kuni 8 tundi ajavahemikus 1. oktoobrist kuni 31. märtsini</t>
  </si>
  <si>
    <t>10 tundi</t>
  </si>
  <si>
    <t>8 tundi</t>
  </si>
  <si>
    <t>1.5</t>
  </si>
  <si>
    <t>Tarbimiskohtade arv, kus plaaniliste katkestuste aastane summaarne kestus ületas normi VKN § 4 (8)</t>
  </si>
  <si>
    <t>64 tundi</t>
  </si>
  <si>
    <t>2.</t>
  </si>
  <si>
    <t>Varustuskindluse indikaatorid</t>
  </si>
  <si>
    <t>Kogus</t>
  </si>
  <si>
    <t>2.1</t>
  </si>
  <si>
    <t>Tarbimiskohtade koguarv</t>
  </si>
  <si>
    <t>2.2</t>
  </si>
  <si>
    <t>Rikkest põhjustatud katkestuste summaarne kestus aastas</t>
  </si>
  <si>
    <t>minut</t>
  </si>
  <si>
    <t>2.3</t>
  </si>
  <si>
    <t>Plaanitud katkestuste summaarne kestus aastas</t>
  </si>
  <si>
    <t>2.4</t>
  </si>
  <si>
    <t>Riketest põhjustatud katkestuste keskmine sagedus tarbimiskoha kohta aastas VKN § 5 (2) (SAIFI)</t>
  </si>
  <si>
    <t>2.5</t>
  </si>
  <si>
    <t>Riketest põhjustatud katkestuse keskmine aeg tarbimiskoha kohta aastas  VKN § 5 (3) (SAIDI)</t>
  </si>
  <si>
    <t>2.6</t>
  </si>
  <si>
    <t>Riketest põhjustatud katkestuse keskmine kestus aastas VKN § 5 (4) (CAIDI)</t>
  </si>
  <si>
    <t>2.7</t>
  </si>
  <si>
    <t xml:space="preserve">Plaanitud katkestuste keskmine sagedus tarbimiskoha kohta aastas </t>
  </si>
  <si>
    <t>2.8</t>
  </si>
  <si>
    <t xml:space="preserve">Plaanitud katkestuse keskmine aeg tarbimiskoha kohta aastas </t>
  </si>
  <si>
    <t>2.9</t>
  </si>
  <si>
    <t xml:space="preserve">Plaanitud katkestuse keskmine kestus aastas </t>
  </si>
  <si>
    <t>3.</t>
  </si>
  <si>
    <t>Jaotusvõrgu pingekvaliteet</t>
  </si>
  <si>
    <t>3.1</t>
  </si>
  <si>
    <t>Liitumispunktide arv, kus pinge ei vasta standardile EVS-EN 50160:2000 ; VKN § 6 (v.a. lubatud hälve +-10%)</t>
  </si>
  <si>
    <t>Vali võrk - kas jaotusvõrk või põhivõrk</t>
  </si>
  <si>
    <t>3 päeva</t>
  </si>
  <si>
    <t>240 tundi</t>
  </si>
  <si>
    <t>-</t>
  </si>
  <si>
    <t>20 tundi</t>
  </si>
  <si>
    <t>24 tundi</t>
  </si>
  <si>
    <t>120 tundi</t>
  </si>
  <si>
    <t>150 tundi, alates 01.10.2021 120 tundi</t>
  </si>
  <si>
    <t>120 tunni jooksul (kui toide tagatud ühe 110 kV trafo või liini kaudu), alates 01.10.2021 72 tundi</t>
  </si>
  <si>
    <t>70 tundi (kuni 150 tundi, kui toide on ühe 110 kV trafo või liini kaudu), alates 01.10.2021 vastavalt 50 ja 100 tundi</t>
  </si>
  <si>
    <t>VKG Elektrivõrgud OÜ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</si>
</sst>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"/>
  </numFmts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7" fillId="0" borderId="4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3" fontId="11" fillId="0" borderId="0" xfId="0" applyNumberFormat="1" applyFont="1" applyAlignment="1">
      <alignment horizontal="center"/>
    </xf>
    <xf numFmtId="3" fontId="12" fillId="0" borderId="0" xfId="0" applyNumberFormat="1" applyFont="1" applyAlignment="1">
      <alignment wrapText="1"/>
    </xf>
    <xf numFmtId="3" fontId="12" fillId="0" borderId="0" xfId="0" applyNumberFormat="1" applyFont="1" applyAlignment="1">
      <alignment horizontal="center" wrapText="1"/>
    </xf>
    <xf numFmtId="3" fontId="6" fillId="0" borderId="0" xfId="0" applyNumberFormat="1" applyFont="1" applyAlignment="1">
      <alignment horizontal="center"/>
    </xf>
    <xf numFmtId="3" fontId="11" fillId="0" borderId="0" xfId="0" applyNumberFormat="1" applyFont="1"/>
    <xf numFmtId="49" fontId="12" fillId="0" borderId="9" xfId="0" applyNumberFormat="1" applyFont="1" applyBorder="1" applyAlignment="1">
      <alignment horizontal="center" vertical="center"/>
    </xf>
    <xf numFmtId="3" fontId="12" fillId="0" borderId="10" xfId="0" applyNumberFormat="1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3" fontId="12" fillId="0" borderId="11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49" fontId="6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/>
    <xf numFmtId="3" fontId="0" fillId="0" borderId="0" xfId="0" applyNumberFormat="1"/>
    <xf numFmtId="49" fontId="6" fillId="0" borderId="7" xfId="0" applyNumberFormat="1" applyFont="1" applyBorder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horizontal="center"/>
    </xf>
    <xf numFmtId="3" fontId="13" fillId="0" borderId="0" xfId="0" applyNumberFormat="1" applyFont="1"/>
    <xf numFmtId="0" fontId="2" fillId="0" borderId="1" xfId="0" applyFont="1" applyBorder="1" applyAlignment="1">
      <alignment vertical="center" wrapText="1"/>
    </xf>
    <xf numFmtId="2" fontId="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3" borderId="13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49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3" fontId="12" fillId="0" borderId="0" xfId="0" applyNumberFormat="1" applyFont="1"/>
    <xf numFmtId="3" fontId="6" fillId="0" borderId="0" xfId="0" applyNumberFormat="1" applyFont="1" applyAlignment="1">
      <alignment wrapText="1"/>
    </xf>
    <xf numFmtId="3" fontId="6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3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/>
    </xf>
    <xf numFmtId="0" fontId="2" fillId="6" borderId="29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3" fillId="6" borderId="28" xfId="1" applyFont="1" applyFill="1" applyBorder="1" applyAlignment="1">
      <alignment horizontal="center" vertical="center"/>
    </xf>
    <xf numFmtId="0" fontId="3" fillId="6" borderId="29" xfId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2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28" xfId="0" applyFont="1" applyBorder="1" applyAlignment="1">
      <alignment horizont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3" fontId="8" fillId="0" borderId="19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</cellXfs>
  <cellStyles count="2">
    <cellStyle name="Normaallaad 2" xfId="1" xr:uid="{00000000-0005-0000-0000-000000000000}"/>
    <cellStyle name="Normal" xfId="0" builtinId="0"/>
  </cellStyles>
  <dxfs count="0"/>
  <tableStyles count="1" defaultTableStyle="TableStyleMedium2" defaultPivotStyle="PivotStyleLight16">
    <tableStyle name="Invisible" pivot="0" table="0" count="0" xr9:uid="{7790B89D-6C10-4748-B65F-B2ABF1B9047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workbookViewId="0">
      <selection activeCell="G2" sqref="G2:I2"/>
    </sheetView>
  </sheetViews>
  <sheetFormatPr defaultColWidth="9.125" defaultRowHeight="12.9" x14ac:dyDescent="0.2"/>
  <cols>
    <col min="1" max="1" width="7.75" customWidth="1"/>
    <col min="2" max="2" width="51.875" style="95" customWidth="1"/>
    <col min="3" max="3" width="23.875" style="100" customWidth="1"/>
    <col min="4" max="4" width="12.875" style="100" customWidth="1"/>
    <col min="5" max="5" width="13.375" style="100" customWidth="1"/>
    <col min="6" max="6" width="5.75" style="98" customWidth="1"/>
    <col min="7" max="7" width="10.125" style="98" customWidth="1"/>
    <col min="8" max="8" width="10.75" style="98" customWidth="1"/>
    <col min="9" max="9" width="10.625" customWidth="1"/>
  </cols>
  <sheetData>
    <row r="1" spans="1:9" s="1" customFormat="1" ht="30.75" customHeight="1" thickBot="1" x14ac:dyDescent="0.3">
      <c r="A1" s="1" t="s">
        <v>0</v>
      </c>
      <c r="B1" s="2" t="s">
        <v>1</v>
      </c>
      <c r="C1" s="114" t="s">
        <v>69</v>
      </c>
      <c r="D1" s="114"/>
      <c r="E1" s="115"/>
      <c r="F1" s="3"/>
      <c r="G1" s="3"/>
      <c r="H1" s="3"/>
    </row>
    <row r="2" spans="1:9" s="1" customFormat="1" ht="12.75" customHeight="1" x14ac:dyDescent="0.25">
      <c r="A2" s="116" t="s">
        <v>2</v>
      </c>
      <c r="B2" s="119" t="s">
        <v>3</v>
      </c>
      <c r="C2" s="122" t="s">
        <v>4</v>
      </c>
      <c r="D2" s="122"/>
      <c r="E2" s="122"/>
      <c r="F2" s="123" t="s">
        <v>5</v>
      </c>
      <c r="G2" s="102">
        <v>2022</v>
      </c>
      <c r="H2" s="103"/>
      <c r="I2" s="104"/>
    </row>
    <row r="3" spans="1:9" s="1" customFormat="1" ht="13.6" x14ac:dyDescent="0.25">
      <c r="A3" s="117"/>
      <c r="B3" s="120"/>
      <c r="C3" s="105" t="s">
        <v>6</v>
      </c>
      <c r="D3" s="107" t="s">
        <v>7</v>
      </c>
      <c r="E3" s="107"/>
      <c r="F3" s="124"/>
      <c r="G3" s="108" t="s">
        <v>8</v>
      </c>
      <c r="H3" s="110" t="s">
        <v>9</v>
      </c>
      <c r="I3" s="112" t="s">
        <v>10</v>
      </c>
    </row>
    <row r="4" spans="1:9" s="1" customFormat="1" ht="27.85" thickBot="1" x14ac:dyDescent="0.3">
      <c r="A4" s="118"/>
      <c r="B4" s="121"/>
      <c r="C4" s="106"/>
      <c r="D4" s="5" t="s">
        <v>11</v>
      </c>
      <c r="E4" s="5" t="s">
        <v>12</v>
      </c>
      <c r="F4" s="125"/>
      <c r="G4" s="109"/>
      <c r="H4" s="111"/>
      <c r="I4" s="113"/>
    </row>
    <row r="5" spans="1:9" s="11" customFormat="1" ht="30.75" customHeight="1" x14ac:dyDescent="0.2">
      <c r="A5" s="6" t="s">
        <v>13</v>
      </c>
      <c r="B5" s="7" t="s">
        <v>14</v>
      </c>
      <c r="C5" s="126" t="s">
        <v>15</v>
      </c>
      <c r="D5" s="127"/>
      <c r="E5" s="128"/>
      <c r="F5" s="8" t="s">
        <v>16</v>
      </c>
      <c r="G5" s="9">
        <v>177</v>
      </c>
      <c r="H5" s="9">
        <v>0</v>
      </c>
      <c r="I5" s="10">
        <f>G5-H5</f>
        <v>177</v>
      </c>
    </row>
    <row r="6" spans="1:9" s="14" customFormat="1" ht="33.799999999999997" customHeight="1" x14ac:dyDescent="0.2">
      <c r="A6" s="129" t="s">
        <v>17</v>
      </c>
      <c r="B6" s="131" t="s">
        <v>18</v>
      </c>
      <c r="C6" s="12" t="s">
        <v>19</v>
      </c>
      <c r="D6" s="8" t="s">
        <v>20</v>
      </c>
      <c r="E6" s="8" t="s">
        <v>21</v>
      </c>
      <c r="F6" s="133" t="s">
        <v>16</v>
      </c>
      <c r="G6" s="135">
        <v>13732</v>
      </c>
      <c r="H6" s="135">
        <v>0</v>
      </c>
      <c r="I6" s="137">
        <f>G6-H6</f>
        <v>13732</v>
      </c>
    </row>
    <row r="7" spans="1:9" s="14" customFormat="1" ht="37.549999999999997" customHeight="1" x14ac:dyDescent="0.2">
      <c r="A7" s="130"/>
      <c r="B7" s="132"/>
      <c r="C7" s="12" t="s">
        <v>22</v>
      </c>
      <c r="D7" s="139" t="s">
        <v>67</v>
      </c>
      <c r="E7" s="140"/>
      <c r="F7" s="134"/>
      <c r="G7" s="136"/>
      <c r="H7" s="136"/>
      <c r="I7" s="138"/>
    </row>
    <row r="8" spans="1:9" s="14" customFormat="1" ht="41.95" customHeight="1" x14ac:dyDescent="0.2">
      <c r="A8" s="15" t="s">
        <v>23</v>
      </c>
      <c r="B8" s="16" t="s">
        <v>24</v>
      </c>
      <c r="C8" s="101" t="s">
        <v>66</v>
      </c>
      <c r="D8" s="145" t="s">
        <v>68</v>
      </c>
      <c r="E8" s="146"/>
      <c r="F8" s="17" t="s">
        <v>16</v>
      </c>
      <c r="G8" s="18">
        <f>D14</f>
        <v>36833.25</v>
      </c>
      <c r="H8" s="19">
        <v>0</v>
      </c>
      <c r="I8" s="20">
        <f>G8-H8</f>
        <v>36833.25</v>
      </c>
    </row>
    <row r="9" spans="1:9" s="14" customFormat="1" ht="50.95" customHeight="1" x14ac:dyDescent="0.2">
      <c r="A9" s="15" t="s">
        <v>25</v>
      </c>
      <c r="B9" s="21" t="s">
        <v>26</v>
      </c>
      <c r="C9" s="22" t="s">
        <v>27</v>
      </c>
      <c r="D9" s="17" t="s">
        <v>28</v>
      </c>
      <c r="E9" s="17" t="s">
        <v>29</v>
      </c>
      <c r="F9" s="17" t="s">
        <v>16</v>
      </c>
      <c r="G9" s="19">
        <v>1433</v>
      </c>
      <c r="H9" s="19">
        <v>0</v>
      </c>
      <c r="I9" s="13">
        <f>G9-H9</f>
        <v>1433</v>
      </c>
    </row>
    <row r="10" spans="1:9" s="14" customFormat="1" ht="26.5" thickBot="1" x14ac:dyDescent="0.25">
      <c r="A10" s="23" t="s">
        <v>30</v>
      </c>
      <c r="B10" s="24" t="s">
        <v>31</v>
      </c>
      <c r="C10" s="25" t="s">
        <v>32</v>
      </c>
      <c r="D10" s="143" t="s">
        <v>32</v>
      </c>
      <c r="E10" s="144"/>
      <c r="F10" s="25" t="s">
        <v>16</v>
      </c>
      <c r="G10" s="26">
        <f>D14</f>
        <v>36833.25</v>
      </c>
      <c r="H10" s="27"/>
      <c r="I10" s="28"/>
    </row>
    <row r="11" spans="1:9" s="34" customFormat="1" x14ac:dyDescent="0.2">
      <c r="A11" s="29"/>
      <c r="B11" s="30"/>
      <c r="C11" s="31"/>
      <c r="D11" s="31"/>
      <c r="E11" s="31"/>
      <c r="F11" s="32"/>
      <c r="G11" s="33"/>
      <c r="H11" s="29"/>
    </row>
    <row r="12" spans="1:9" s="39" customFormat="1" ht="14.3" thickBot="1" x14ac:dyDescent="0.3">
      <c r="A12" s="35"/>
      <c r="B12" s="36"/>
      <c r="C12" s="37"/>
      <c r="D12" s="37"/>
      <c r="E12" s="37"/>
      <c r="F12" s="38"/>
      <c r="G12" s="35"/>
      <c r="H12" s="35"/>
    </row>
    <row r="13" spans="1:9" s="39" customFormat="1" ht="14.3" thickBot="1" x14ac:dyDescent="0.3">
      <c r="A13" s="40" t="s">
        <v>33</v>
      </c>
      <c r="B13" s="41" t="s">
        <v>34</v>
      </c>
      <c r="C13" s="42" t="s">
        <v>5</v>
      </c>
      <c r="D13" s="43" t="s">
        <v>35</v>
      </c>
      <c r="E13" s="44"/>
      <c r="F13" s="35"/>
      <c r="G13" s="35"/>
      <c r="H13" s="35"/>
    </row>
    <row r="14" spans="1:9" s="51" customFormat="1" ht="15.8" customHeight="1" x14ac:dyDescent="0.2">
      <c r="A14" s="45" t="s">
        <v>36</v>
      </c>
      <c r="B14" s="46" t="s">
        <v>37</v>
      </c>
      <c r="C14" s="47" t="s">
        <v>16</v>
      </c>
      <c r="D14" s="48">
        <v>36833.25</v>
      </c>
      <c r="E14" s="49"/>
      <c r="F14" s="32"/>
      <c r="G14" s="32"/>
      <c r="H14" s="32"/>
      <c r="I14" s="50"/>
    </row>
    <row r="15" spans="1:9" s="51" customFormat="1" ht="16.5" customHeight="1" x14ac:dyDescent="0.2">
      <c r="A15" s="52" t="s">
        <v>38</v>
      </c>
      <c r="B15" s="21" t="s">
        <v>39</v>
      </c>
      <c r="C15" s="17" t="s">
        <v>40</v>
      </c>
      <c r="D15" s="53">
        <v>753099</v>
      </c>
      <c r="E15" s="49"/>
      <c r="F15" s="32"/>
      <c r="G15" s="32"/>
      <c r="H15" s="32"/>
      <c r="I15" s="50"/>
    </row>
    <row r="16" spans="1:9" s="50" customFormat="1" ht="16.5" customHeight="1" x14ac:dyDescent="0.2">
      <c r="A16" s="52" t="s">
        <v>41</v>
      </c>
      <c r="B16" s="21" t="s">
        <v>42</v>
      </c>
      <c r="C16" s="17" t="s">
        <v>40</v>
      </c>
      <c r="D16" s="53">
        <v>333295</v>
      </c>
      <c r="E16" s="49"/>
      <c r="F16" s="32"/>
      <c r="G16" s="32"/>
      <c r="H16" s="32"/>
    </row>
    <row r="17" spans="1:10" s="60" customFormat="1" ht="27.2" x14ac:dyDescent="0.2">
      <c r="A17" s="54" t="s">
        <v>43</v>
      </c>
      <c r="B17" s="55" t="s">
        <v>44</v>
      </c>
      <c r="C17" s="56" t="s">
        <v>16</v>
      </c>
      <c r="D17" s="57">
        <f>IF(D14&gt;0,(G5+G6)/D14,0)</f>
        <v>0.37762076384788201</v>
      </c>
      <c r="E17" s="58"/>
      <c r="F17" s="59"/>
      <c r="G17" s="59"/>
      <c r="H17" s="59"/>
    </row>
    <row r="18" spans="1:10" s="64" customFormat="1" ht="27.2" x14ac:dyDescent="0.25">
      <c r="A18" s="54" t="s">
        <v>45</v>
      </c>
      <c r="B18" s="61" t="s">
        <v>46</v>
      </c>
      <c r="C18" s="4" t="s">
        <v>40</v>
      </c>
      <c r="D18" s="57">
        <f>IF(D14&gt;0,D15/D14,0)</f>
        <v>20.446172955142433</v>
      </c>
      <c r="E18" s="62"/>
      <c r="F18" s="63"/>
      <c r="G18" s="63"/>
      <c r="H18" s="63"/>
    </row>
    <row r="19" spans="1:10" s="66" customFormat="1" ht="27.2" x14ac:dyDescent="0.2">
      <c r="A19" s="54" t="s">
        <v>47</v>
      </c>
      <c r="B19" s="61" t="s">
        <v>48</v>
      </c>
      <c r="C19" s="4" t="s">
        <v>40</v>
      </c>
      <c r="D19" s="57">
        <f>IF((G5+G6)&gt;0,D15/(G5+G6),0)</f>
        <v>54.1447264361205</v>
      </c>
      <c r="E19" s="62"/>
      <c r="F19" s="65"/>
      <c r="G19" s="65"/>
      <c r="H19" s="65"/>
    </row>
    <row r="20" spans="1:10" s="66" customFormat="1" ht="25.85" x14ac:dyDescent="0.2">
      <c r="A20" s="52" t="s">
        <v>49</v>
      </c>
      <c r="B20" s="67" t="s">
        <v>50</v>
      </c>
      <c r="C20" s="68" t="s">
        <v>16</v>
      </c>
      <c r="D20" s="69">
        <f>IF(G9&gt;0,G9/D14,0)</f>
        <v>3.8905065396075557E-2</v>
      </c>
      <c r="E20" s="70"/>
      <c r="F20" s="65"/>
      <c r="G20" s="65"/>
      <c r="H20" s="65"/>
    </row>
    <row r="21" spans="1:10" s="66" customFormat="1" ht="25.85" x14ac:dyDescent="0.2">
      <c r="A21" s="52" t="s">
        <v>51</v>
      </c>
      <c r="B21" s="67" t="s">
        <v>52</v>
      </c>
      <c r="C21" s="68" t="s">
        <v>40</v>
      </c>
      <c r="D21" s="69">
        <f>IF(D16&gt;0,D16/D14,0)</f>
        <v>9.0487535039672036</v>
      </c>
      <c r="E21" s="71"/>
      <c r="F21" s="65"/>
      <c r="G21" s="65"/>
      <c r="H21" s="65"/>
    </row>
    <row r="22" spans="1:10" s="66" customFormat="1" ht="25.5" customHeight="1" thickBot="1" x14ac:dyDescent="0.25">
      <c r="A22" s="72" t="s">
        <v>53</v>
      </c>
      <c r="B22" s="73" t="s">
        <v>54</v>
      </c>
      <c r="C22" s="74" t="s">
        <v>40</v>
      </c>
      <c r="D22" s="75">
        <f>IF(D16&gt;0,D16/G9,0)</f>
        <v>232.58548499651081</v>
      </c>
      <c r="E22" s="71"/>
      <c r="F22" s="65"/>
      <c r="G22" s="65"/>
      <c r="H22" s="65"/>
    </row>
    <row r="23" spans="1:10" s="66" customFormat="1" x14ac:dyDescent="0.2">
      <c r="A23" s="76"/>
      <c r="B23" s="77"/>
      <c r="C23" s="78"/>
      <c r="D23" s="78"/>
      <c r="E23" s="78"/>
      <c r="F23" s="65"/>
      <c r="G23" s="65"/>
      <c r="H23" s="65"/>
    </row>
    <row r="24" spans="1:10" ht="13.6" thickBot="1" x14ac:dyDescent="0.25">
      <c r="A24" s="76"/>
      <c r="B24" s="79"/>
      <c r="C24" s="80"/>
      <c r="D24" s="78"/>
      <c r="E24" s="78"/>
      <c r="F24" s="29"/>
      <c r="G24" s="29"/>
      <c r="H24" s="29"/>
      <c r="I24" s="34"/>
    </row>
    <row r="25" spans="1:10" s="86" customFormat="1" ht="14.3" thickBot="1" x14ac:dyDescent="0.3">
      <c r="A25" s="40" t="s">
        <v>55</v>
      </c>
      <c r="B25" s="81" t="s">
        <v>56</v>
      </c>
      <c r="C25" s="82" t="s">
        <v>5</v>
      </c>
      <c r="D25" s="83" t="s">
        <v>35</v>
      </c>
      <c r="E25" s="84"/>
      <c r="F25" s="85"/>
      <c r="G25" s="85"/>
      <c r="H25" s="85"/>
    </row>
    <row r="26" spans="1:10" s="66" customFormat="1" ht="39.1" customHeight="1" thickBot="1" x14ac:dyDescent="0.25">
      <c r="A26" s="87" t="s">
        <v>57</v>
      </c>
      <c r="B26" s="88" t="s">
        <v>58</v>
      </c>
      <c r="C26" s="89" t="s">
        <v>16</v>
      </c>
      <c r="D26" s="90">
        <v>0</v>
      </c>
      <c r="E26" s="78"/>
      <c r="F26" s="65"/>
      <c r="G26" s="65"/>
      <c r="H26" s="65"/>
    </row>
    <row r="27" spans="1:10" s="91" customFormat="1" ht="12.1" customHeight="1" x14ac:dyDescent="0.25">
      <c r="B27" s="92"/>
      <c r="C27" s="93"/>
      <c r="D27" s="93"/>
      <c r="E27" s="93"/>
      <c r="F27" s="38"/>
      <c r="G27" s="44"/>
      <c r="H27" s="44"/>
    </row>
    <row r="28" spans="1:10" s="91" customFormat="1" ht="12.1" hidden="1" customHeight="1" x14ac:dyDescent="0.25">
      <c r="B28" s="92"/>
      <c r="C28" s="93" t="s">
        <v>59</v>
      </c>
      <c r="D28" s="93"/>
      <c r="E28" s="93"/>
      <c r="F28" s="38"/>
      <c r="G28" s="44"/>
      <c r="H28" s="44"/>
    </row>
    <row r="29" spans="1:10" s="91" customFormat="1" ht="12.1" hidden="1" customHeight="1" x14ac:dyDescent="0.25">
      <c r="B29" s="92"/>
      <c r="C29" s="94" t="s">
        <v>6</v>
      </c>
      <c r="D29" s="94"/>
      <c r="E29" s="94"/>
      <c r="F29" s="38"/>
      <c r="G29" s="44"/>
      <c r="H29" s="44"/>
    </row>
    <row r="30" spans="1:10" ht="12.75" hidden="1" customHeight="1" x14ac:dyDescent="0.25">
      <c r="C30" s="96" t="s">
        <v>7</v>
      </c>
      <c r="D30" s="96"/>
      <c r="E30" s="97"/>
    </row>
    <row r="31" spans="1:10" ht="13.6" hidden="1" x14ac:dyDescent="0.2">
      <c r="B31"/>
      <c r="C31" s="147" t="s">
        <v>6</v>
      </c>
      <c r="D31" s="105"/>
      <c r="E31" s="94"/>
      <c r="F31"/>
      <c r="G31"/>
      <c r="H31"/>
      <c r="I31" s="94"/>
      <c r="J31" s="98"/>
    </row>
    <row r="32" spans="1:10" ht="13.6" hidden="1" customHeight="1" x14ac:dyDescent="0.25">
      <c r="C32" s="148"/>
      <c r="D32" s="149"/>
      <c r="E32" s="94"/>
      <c r="F32"/>
      <c r="G32"/>
      <c r="H32"/>
      <c r="I32" s="97"/>
    </row>
    <row r="33" spans="3:9" hidden="1" x14ac:dyDescent="0.2">
      <c r="C33" s="126" t="s">
        <v>60</v>
      </c>
      <c r="D33" s="128"/>
      <c r="E33" s="80"/>
      <c r="F33"/>
      <c r="G33"/>
      <c r="I33" s="98"/>
    </row>
    <row r="34" spans="3:9" hidden="1" x14ac:dyDescent="0.2">
      <c r="C34" s="150" t="s">
        <v>20</v>
      </c>
      <c r="D34" s="151"/>
      <c r="E34" s="99"/>
      <c r="F34"/>
      <c r="G34"/>
      <c r="I34" s="98"/>
    </row>
    <row r="35" spans="3:9" hidden="1" x14ac:dyDescent="0.2">
      <c r="C35" s="141" t="s">
        <v>61</v>
      </c>
      <c r="D35" s="142"/>
      <c r="E35" s="49"/>
      <c r="F35"/>
      <c r="G35"/>
      <c r="I35" s="98"/>
    </row>
    <row r="36" spans="3:9" hidden="1" x14ac:dyDescent="0.2">
      <c r="C36" s="141" t="s">
        <v>62</v>
      </c>
      <c r="D36" s="142"/>
      <c r="E36" s="49"/>
      <c r="F36"/>
      <c r="G36"/>
      <c r="I36" s="98"/>
    </row>
    <row r="37" spans="3:9" ht="13.6" hidden="1" thickBot="1" x14ac:dyDescent="0.25">
      <c r="C37" s="143" t="s">
        <v>62</v>
      </c>
      <c r="D37" s="144"/>
      <c r="E37" s="49"/>
      <c r="F37"/>
      <c r="G37"/>
      <c r="I37" s="98"/>
    </row>
    <row r="38" spans="3:9" hidden="1" x14ac:dyDescent="0.2">
      <c r="C38"/>
      <c r="D38" s="95"/>
      <c r="E38" s="95"/>
      <c r="F38"/>
      <c r="G38"/>
    </row>
    <row r="39" spans="3:9" ht="13.6" hidden="1" x14ac:dyDescent="0.25">
      <c r="C39" s="107" t="s">
        <v>7</v>
      </c>
      <c r="D39" s="107"/>
      <c r="E39" s="97"/>
      <c r="F39"/>
      <c r="G39"/>
    </row>
    <row r="40" spans="3:9" ht="27.85" hidden="1" thickBot="1" x14ac:dyDescent="0.3">
      <c r="C40" s="5" t="s">
        <v>11</v>
      </c>
      <c r="D40" s="5" t="s">
        <v>12</v>
      </c>
      <c r="E40" s="97"/>
      <c r="F40"/>
      <c r="G40"/>
    </row>
    <row r="41" spans="3:9" hidden="1" x14ac:dyDescent="0.2">
      <c r="C41" s="8" t="s">
        <v>60</v>
      </c>
      <c r="D41" s="8" t="s">
        <v>60</v>
      </c>
      <c r="E41" s="80"/>
      <c r="F41"/>
      <c r="G41"/>
    </row>
    <row r="42" spans="3:9" hidden="1" x14ac:dyDescent="0.2">
      <c r="C42" s="8" t="s">
        <v>63</v>
      </c>
      <c r="D42" s="8" t="s">
        <v>64</v>
      </c>
      <c r="E42" s="80"/>
      <c r="F42"/>
      <c r="G42"/>
    </row>
    <row r="43" spans="3:9" hidden="1" x14ac:dyDescent="0.2">
      <c r="C43" s="17" t="s">
        <v>65</v>
      </c>
      <c r="D43" s="17" t="s">
        <v>65</v>
      </c>
      <c r="E43" s="49"/>
      <c r="F43"/>
      <c r="G43"/>
    </row>
    <row r="44" spans="3:9" hidden="1" x14ac:dyDescent="0.2">
      <c r="C44" s="17" t="s">
        <v>28</v>
      </c>
      <c r="D44" s="17" t="s">
        <v>29</v>
      </c>
      <c r="E44" s="49"/>
      <c r="F44"/>
      <c r="G44"/>
    </row>
    <row r="45" spans="3:9" ht="13.6" hidden="1" thickBot="1" x14ac:dyDescent="0.25">
      <c r="C45" s="25" t="s">
        <v>32</v>
      </c>
      <c r="D45" s="25" t="s">
        <v>32</v>
      </c>
      <c r="E45" s="49"/>
      <c r="F45"/>
      <c r="G45"/>
    </row>
  </sheetData>
  <dataConsolidate/>
  <mergeCells count="29">
    <mergeCell ref="C37:D37"/>
    <mergeCell ref="C39:D39"/>
    <mergeCell ref="D8:E8"/>
    <mergeCell ref="D10:E10"/>
    <mergeCell ref="C31:D31"/>
    <mergeCell ref="C32:D32"/>
    <mergeCell ref="C33:D33"/>
    <mergeCell ref="C34:D34"/>
    <mergeCell ref="H6:H7"/>
    <mergeCell ref="I6:I7"/>
    <mergeCell ref="D7:E7"/>
    <mergeCell ref="C35:D35"/>
    <mergeCell ref="C36:D36"/>
    <mergeCell ref="C5:E5"/>
    <mergeCell ref="A6:A7"/>
    <mergeCell ref="B6:B7"/>
    <mergeCell ref="F6:F7"/>
    <mergeCell ref="G6:G7"/>
    <mergeCell ref="C1:E1"/>
    <mergeCell ref="A2:A4"/>
    <mergeCell ref="B2:B4"/>
    <mergeCell ref="C2:E2"/>
    <mergeCell ref="F2:F4"/>
    <mergeCell ref="G2:I2"/>
    <mergeCell ref="C3:C4"/>
    <mergeCell ref="D3:E3"/>
    <mergeCell ref="G3:G4"/>
    <mergeCell ref="H3:H4"/>
    <mergeCell ref="I3:I4"/>
  </mergeCells>
  <pageMargins left="0.55000000000000004" right="0.57999999999999996" top="0.52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Tbl 2.Varustuskindluse indik. </vt:lpstr>
      <vt:lpstr>'Tbl 2.Varustuskindluse indik. '!Print_Area</vt:lpstr>
    </vt:vector>
  </TitlesOfParts>
  <Company>Justiitsministeerium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Egert Luukas</dc:creator>
  <cp:lastModifiedBy>Jelena Zaitseva</cp:lastModifiedBy>
  <dcterms:created xsi:type="dcterms:W3CDTF">2019-01-18T07:10:36Z</dcterms:created>
  <dcterms:modified xsi:type="dcterms:W3CDTF">2023-03-28T07:11:47Z</dcterms:modified>
</cp:coreProperties>
</file>